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13_ncr:1_{BAD48E18-2FB7-4C5C-997F-4AE6DF2D56A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Exercício 0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7" i="3" l="1"/>
  <c r="J13" i="3"/>
  <c r="J33" i="3"/>
  <c r="J30" i="3"/>
  <c r="J26" i="3"/>
  <c r="J24" i="3"/>
  <c r="H18" i="3"/>
  <c r="H17" i="3"/>
  <c r="H13" i="3"/>
  <c r="H14" i="3"/>
  <c r="B10" i="3"/>
  <c r="B25" i="3"/>
  <c r="B24" i="3"/>
  <c r="B19" i="3"/>
  <c r="B18" i="3"/>
  <c r="B11" i="3"/>
  <c r="D37" i="3"/>
  <c r="C37" i="3"/>
</calcChain>
</file>

<file path=xl/sharedStrings.xml><?xml version="1.0" encoding="utf-8"?>
<sst xmlns="http://schemas.openxmlformats.org/spreadsheetml/2006/main" count="43" uniqueCount="32">
  <si>
    <t>Tempos de retenção de capsacina e PAVA em condições cromatográficas A:</t>
  </si>
  <si>
    <t>GC-MS</t>
  </si>
  <si>
    <t>Capsaicina</t>
  </si>
  <si>
    <t>(min)</t>
  </si>
  <si>
    <t>PAVA</t>
  </si>
  <si>
    <t>Dia</t>
  </si>
  <si>
    <t>Validação</t>
  </si>
  <si>
    <t>Rotina</t>
  </si>
  <si>
    <t>B</t>
  </si>
  <si>
    <t>Pico B1</t>
  </si>
  <si>
    <t>Amostra</t>
  </si>
  <si>
    <t>Padrão</t>
  </si>
  <si>
    <t>média</t>
  </si>
  <si>
    <t>desvio p</t>
  </si>
  <si>
    <t>pava</t>
  </si>
  <si>
    <t>capsaicina</t>
  </si>
  <si>
    <t>str (caps)</t>
  </si>
  <si>
    <t>ta med</t>
  </si>
  <si>
    <t>Como é menor do que 5% é válido</t>
  </si>
  <si>
    <t>str (PAVA)</t>
  </si>
  <si>
    <t>tint med</t>
  </si>
  <si>
    <t xml:space="preserve">Como é menor que 5% é válido </t>
  </si>
  <si>
    <t>Critério de validação 2</t>
  </si>
  <si>
    <t>|tr caps med - tr pava med|</t>
  </si>
  <si>
    <t xml:space="preserve">outro lado </t>
  </si>
  <si>
    <t>Como a diferença das médias é maior, é válido</t>
  </si>
  <si>
    <t>|tr padrão - tr amostra dia|</t>
  </si>
  <si>
    <t>(rotina)</t>
  </si>
  <si>
    <t>outro lado</t>
  </si>
  <si>
    <t>Critério de validação 1</t>
  </si>
  <si>
    <t>Análise</t>
  </si>
  <si>
    <t>Não se pode afirmar que o pico na amostra é compativel com a capsaicidina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</si>
</sst>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7" formatCode="0.000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ck">
        <color rgb="FFFFC000"/>
      </top>
      <bottom/>
      <diagonal/>
    </border>
    <border>
      <left/>
      <right style="thick">
        <color rgb="FFFFC000"/>
      </right>
      <top style="thick">
        <color rgb="FFFFC000"/>
      </top>
      <bottom/>
      <diagonal/>
    </border>
    <border>
      <left style="thick">
        <color rgb="FFFFC000"/>
      </left>
      <right/>
      <top/>
      <bottom/>
      <diagonal/>
    </border>
    <border>
      <left/>
      <right style="thick">
        <color rgb="FFFFC000"/>
      </right>
      <top/>
      <bottom/>
      <diagonal/>
    </border>
    <border>
      <left style="thick">
        <color rgb="FFFFC000"/>
      </left>
      <right/>
      <top/>
      <bottom style="thick">
        <color rgb="FFFFC000"/>
      </bottom>
      <diagonal/>
    </border>
    <border>
      <left/>
      <right/>
      <top/>
      <bottom style="thick">
        <color rgb="FFFFC000"/>
      </bottom>
      <diagonal/>
    </border>
    <border>
      <left/>
      <right style="thick">
        <color rgb="FFFFC000"/>
      </right>
      <top/>
      <bottom style="thick">
        <color rgb="FFFFC000"/>
      </bottom>
      <diagonal/>
    </border>
    <border>
      <left style="thick">
        <color theme="4" tint="-0.249977111117893"/>
      </left>
      <right/>
      <top style="thick">
        <color theme="4" tint="-0.249977111117893"/>
      </top>
      <bottom/>
      <diagonal/>
    </border>
    <border>
      <left/>
      <right/>
      <top style="thick">
        <color theme="4" tint="-0.249977111117893"/>
      </top>
      <bottom/>
      <diagonal/>
    </border>
    <border>
      <left/>
      <right style="thick">
        <color theme="4" tint="-0.249977111117893"/>
      </right>
      <top style="thick">
        <color theme="4" tint="-0.249977111117893"/>
      </top>
      <bottom/>
      <diagonal/>
    </border>
    <border>
      <left style="thick">
        <color theme="4" tint="-0.249977111117893"/>
      </left>
      <right/>
      <top/>
      <bottom/>
      <diagonal/>
    </border>
    <border>
      <left/>
      <right style="thick">
        <color theme="4" tint="-0.249977111117893"/>
      </right>
      <top/>
      <bottom/>
      <diagonal/>
    </border>
    <border>
      <left style="thick">
        <color theme="4" tint="-0.249977111117893"/>
      </left>
      <right/>
      <top/>
      <bottom style="thick">
        <color theme="4" tint="-0.249977111117893"/>
      </bottom>
      <diagonal/>
    </border>
    <border>
      <left/>
      <right/>
      <top/>
      <bottom style="thick">
        <color theme="4" tint="-0.249977111117893"/>
      </bottom>
      <diagonal/>
    </border>
    <border>
      <left/>
      <right style="thick">
        <color theme="4" tint="-0.249977111117893"/>
      </right>
      <top/>
      <bottom style="thick">
        <color theme="4" tint="-0.249977111117893"/>
      </bottom>
      <diagonal/>
    </border>
    <border>
      <left style="thick">
        <color theme="9" tint="-0.249977111117893"/>
      </left>
      <right/>
      <top style="thick">
        <color theme="9" tint="-0.249977111117893"/>
      </top>
      <bottom/>
      <diagonal/>
    </border>
    <border>
      <left/>
      <right/>
      <top style="thick">
        <color theme="9" tint="-0.249977111117893"/>
      </top>
      <bottom/>
      <diagonal/>
    </border>
    <border>
      <left/>
      <right style="thick">
        <color theme="9" tint="-0.249977111117893"/>
      </right>
      <top style="thick">
        <color theme="9" tint="-0.249977111117893"/>
      </top>
      <bottom/>
      <diagonal/>
    </border>
    <border>
      <left style="thick">
        <color theme="9" tint="-0.249977111117893"/>
      </left>
      <right/>
      <top/>
      <bottom/>
      <diagonal/>
    </border>
    <border>
      <left/>
      <right style="thick">
        <color theme="9" tint="-0.249977111117893"/>
      </right>
      <top/>
      <bottom/>
      <diagonal/>
    </border>
    <border>
      <left style="thick">
        <color theme="9" tint="-0.249977111117893"/>
      </left>
      <right/>
      <top/>
      <bottom style="thick">
        <color theme="9" tint="-0.249977111117893"/>
      </bottom>
      <diagonal/>
    </border>
    <border>
      <left/>
      <right/>
      <top/>
      <bottom style="thick">
        <color theme="9" tint="-0.249977111117893"/>
      </bottom>
      <diagonal/>
    </border>
    <border>
      <left/>
      <right style="thick">
        <color theme="9" tint="-0.249977111117893"/>
      </right>
      <top/>
      <bottom style="thick">
        <color theme="9" tint="-0.249977111117893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2" borderId="3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right"/>
    </xf>
    <xf numFmtId="164" fontId="0" fillId="0" borderId="0" xfId="0" applyNumberFormat="1"/>
    <xf numFmtId="164" fontId="0" fillId="0" borderId="1" xfId="0" applyNumberFormat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0" fillId="0" borderId="1" xfId="0" applyBorder="1" applyAlignment="1">
      <alignment horizontal="center"/>
    </xf>
    <xf numFmtId="0" fontId="0" fillId="2" borderId="4" xfId="0" applyFill="1" applyBorder="1" applyAlignment="1">
      <alignment horizontal="right"/>
    </xf>
    <xf numFmtId="0" fontId="0" fillId="2" borderId="8" xfId="0" applyFill="1" applyBorder="1" applyAlignment="1">
      <alignment horizontal="center"/>
    </xf>
    <xf numFmtId="0" fontId="0" fillId="0" borderId="0" xfId="0" applyBorder="1"/>
    <xf numFmtId="164" fontId="0" fillId="0" borderId="0" xfId="0" applyNumberFormat="1" applyBorder="1"/>
    <xf numFmtId="0" fontId="0" fillId="0" borderId="9" xfId="0" applyBorder="1"/>
    <xf numFmtId="0" fontId="0" fillId="0" borderId="10" xfId="0" applyBorder="1"/>
    <xf numFmtId="164" fontId="0" fillId="0" borderId="11" xfId="0" applyNumberFormat="1" applyBorder="1"/>
    <xf numFmtId="0" fontId="0" fillId="0" borderId="12" xfId="0" applyBorder="1"/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164" fontId="0" fillId="0" borderId="12" xfId="0" applyNumberFormat="1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/>
    <xf numFmtId="167" fontId="0" fillId="0" borderId="0" xfId="1" applyNumberFormat="1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2:S37"/>
  <sheetViews>
    <sheetView tabSelected="1" topLeftCell="A10" workbookViewId="0">
      <selection activeCell="J33" sqref="J33"/>
    </sheetView>
  </sheetViews>
  <sheetFormatPr defaultRowHeight="15" x14ac:dyDescent="0.25"/>
  <cols>
    <col min="4" max="4" width="10.42578125" bestFit="1" customWidth="1"/>
    <col min="8" max="8" width="10.42578125" customWidth="1"/>
    <col min="9" max="9" width="10.42578125" bestFit="1" customWidth="1"/>
    <col min="11" max="11" width="10.5703125" bestFit="1" customWidth="1"/>
  </cols>
  <sheetData>
    <row r="2" spans="1:13" x14ac:dyDescent="0.25">
      <c r="B2" s="1" t="s">
        <v>0</v>
      </c>
    </row>
    <row r="3" spans="1:13" x14ac:dyDescent="0.25">
      <c r="B3" t="s">
        <v>1</v>
      </c>
    </row>
    <row r="5" spans="1:13" x14ac:dyDescent="0.25">
      <c r="B5" s="8" t="s">
        <v>6</v>
      </c>
      <c r="C5" s="10"/>
      <c r="D5" s="11"/>
      <c r="F5" s="8" t="s">
        <v>7</v>
      </c>
      <c r="G5" s="10"/>
      <c r="H5" s="11"/>
    </row>
    <row r="6" spans="1:13" x14ac:dyDescent="0.25">
      <c r="C6" s="4" t="s">
        <v>4</v>
      </c>
      <c r="D6" s="4" t="s">
        <v>2</v>
      </c>
      <c r="G6" s="14" t="s">
        <v>10</v>
      </c>
      <c r="H6" s="14" t="s">
        <v>11</v>
      </c>
    </row>
    <row r="7" spans="1:13" x14ac:dyDescent="0.25">
      <c r="B7" s="5" t="s">
        <v>5</v>
      </c>
      <c r="C7" s="3" t="s">
        <v>3</v>
      </c>
      <c r="D7" s="3" t="s">
        <v>3</v>
      </c>
      <c r="G7" s="9" t="s">
        <v>9</v>
      </c>
      <c r="H7" s="9" t="s">
        <v>2</v>
      </c>
    </row>
    <row r="8" spans="1:13" x14ac:dyDescent="0.25">
      <c r="B8" s="2">
        <v>1</v>
      </c>
      <c r="C8" s="7">
        <v>17.786999999999999</v>
      </c>
      <c r="D8" s="7">
        <v>17.986000000000001</v>
      </c>
      <c r="F8" s="13" t="s">
        <v>5</v>
      </c>
      <c r="G8" s="3" t="s">
        <v>3</v>
      </c>
      <c r="H8" s="3" t="s">
        <v>3</v>
      </c>
    </row>
    <row r="9" spans="1:13" x14ac:dyDescent="0.25">
      <c r="B9" t="s">
        <v>13</v>
      </c>
      <c r="C9" s="7">
        <v>17.794</v>
      </c>
      <c r="D9" s="7">
        <v>17.994</v>
      </c>
      <c r="F9" s="5" t="s">
        <v>8</v>
      </c>
      <c r="G9" s="7">
        <v>18.491</v>
      </c>
      <c r="H9" s="12">
        <v>17.95</v>
      </c>
    </row>
    <row r="10" spans="1:13" x14ac:dyDescent="0.25">
      <c r="A10" t="s">
        <v>14</v>
      </c>
      <c r="B10">
        <f>_xlfn.STDEV.S(C8:C15)</f>
        <v>2.1837058933316989E-2</v>
      </c>
      <c r="C10" s="7">
        <v>17.797000000000001</v>
      </c>
      <c r="D10" s="7">
        <v>17.997</v>
      </c>
      <c r="F10" s="6"/>
      <c r="G10" s="6"/>
    </row>
    <row r="11" spans="1:13" ht="15.75" thickBot="1" x14ac:dyDescent="0.3">
      <c r="A11" t="s">
        <v>15</v>
      </c>
      <c r="B11">
        <f>_xlfn.STDEV.S(D8:D15)</f>
        <v>2.2576457396399033E-2</v>
      </c>
      <c r="C11" s="7">
        <v>17.82</v>
      </c>
      <c r="D11" s="7">
        <v>18.02</v>
      </c>
      <c r="F11" s="6"/>
      <c r="G11" s="6"/>
      <c r="J11" s="23"/>
      <c r="K11" s="23"/>
      <c r="L11" s="23"/>
    </row>
    <row r="12" spans="1:13" ht="15.75" thickTop="1" x14ac:dyDescent="0.25">
      <c r="C12" s="7">
        <v>17.835000000000001</v>
      </c>
      <c r="D12" s="7">
        <v>18.036000000000001</v>
      </c>
      <c r="F12" s="33"/>
      <c r="G12" s="17" t="s">
        <v>29</v>
      </c>
      <c r="H12" s="17"/>
      <c r="I12" s="17"/>
      <c r="M12" s="18"/>
    </row>
    <row r="13" spans="1:13" x14ac:dyDescent="0.25">
      <c r="C13" s="7">
        <v>17.776</v>
      </c>
      <c r="D13" s="7">
        <v>17.975000000000001</v>
      </c>
      <c r="F13" s="6"/>
      <c r="G13" s="19" t="s">
        <v>16</v>
      </c>
      <c r="H13" s="15">
        <f>SQRT((B11^2*7+B19^2*5+B25^2*14)/(7+5+14))</f>
        <v>1.7670932600583333E-2</v>
      </c>
      <c r="I13" s="15"/>
      <c r="J13" s="42">
        <f>H13/H14</f>
        <v>9.8277467818271512E-4</v>
      </c>
      <c r="K13" s="15"/>
      <c r="L13" s="15"/>
      <c r="M13" s="20"/>
    </row>
    <row r="14" spans="1:13" x14ac:dyDescent="0.25">
      <c r="C14" s="7">
        <v>17.814</v>
      </c>
      <c r="D14" s="7">
        <v>18.015000000000001</v>
      </c>
      <c r="G14" s="21" t="s">
        <v>17</v>
      </c>
      <c r="H14" s="16">
        <f>D37</f>
        <v>17.980655172413787</v>
      </c>
      <c r="I14" s="15"/>
      <c r="J14" s="15" t="s">
        <v>18</v>
      </c>
      <c r="K14" s="15"/>
      <c r="L14" s="15"/>
      <c r="M14" s="20"/>
    </row>
    <row r="15" spans="1:13" x14ac:dyDescent="0.25">
      <c r="C15" s="7">
        <v>17.773</v>
      </c>
      <c r="D15" s="7">
        <v>17.972000000000001</v>
      </c>
      <c r="G15" s="21"/>
      <c r="H15" s="15"/>
      <c r="I15" s="15"/>
      <c r="J15" s="15"/>
      <c r="K15" s="15"/>
      <c r="L15" s="15"/>
      <c r="M15" s="20"/>
    </row>
    <row r="16" spans="1:13" x14ac:dyDescent="0.25">
      <c r="B16" s="2">
        <v>2</v>
      </c>
      <c r="C16" s="7">
        <v>17.702999999999999</v>
      </c>
      <c r="D16" s="7">
        <v>17.902999999999999</v>
      </c>
      <c r="G16" s="21"/>
      <c r="H16" s="15"/>
      <c r="I16" s="15"/>
      <c r="J16" s="15"/>
      <c r="K16" s="15"/>
      <c r="L16" s="15"/>
      <c r="M16" s="20"/>
    </row>
    <row r="17" spans="1:19" x14ac:dyDescent="0.25">
      <c r="B17" t="s">
        <v>13</v>
      </c>
      <c r="C17" s="7">
        <v>17.696000000000002</v>
      </c>
      <c r="D17" s="7">
        <v>17.896000000000001</v>
      </c>
      <c r="G17" s="19" t="s">
        <v>19</v>
      </c>
      <c r="H17" s="15">
        <f>SQRT((B10^2*7+B18^2*5+B24^2*14)/(7+5+14))</f>
        <v>1.7259594136120323E-2</v>
      </c>
      <c r="I17" s="15"/>
      <c r="J17" s="42">
        <f>H17/H18</f>
        <v>9.7069882484672237E-4</v>
      </c>
      <c r="K17" s="15"/>
      <c r="L17" s="15"/>
      <c r="M17" s="20"/>
    </row>
    <row r="18" spans="1:19" x14ac:dyDescent="0.25">
      <c r="A18" t="s">
        <v>14</v>
      </c>
      <c r="B18">
        <f>_xlfn.STDEV.S(C16:C21)</f>
        <v>1.5131644546006373E-2</v>
      </c>
      <c r="C18" s="7">
        <v>17.689</v>
      </c>
      <c r="D18" s="7">
        <v>17.888999999999999</v>
      </c>
      <c r="G18" s="21" t="s">
        <v>20</v>
      </c>
      <c r="H18" s="16">
        <f>C37</f>
        <v>17.780586206896551</v>
      </c>
      <c r="I18" s="15"/>
      <c r="J18" s="15" t="s">
        <v>21</v>
      </c>
      <c r="K18" s="15"/>
      <c r="L18" s="15"/>
      <c r="M18" s="20"/>
    </row>
    <row r="19" spans="1:19" ht="15.75" thickBot="1" x14ac:dyDescent="0.3">
      <c r="A19" t="s">
        <v>15</v>
      </c>
      <c r="B19">
        <f>_xlfn.STDEV.S(D16:D21)</f>
        <v>1.5479018056711254E-2</v>
      </c>
      <c r="C19" s="7">
        <v>17.731000000000002</v>
      </c>
      <c r="D19" s="7">
        <v>17.931999999999999</v>
      </c>
      <c r="G19" s="22"/>
      <c r="H19" s="23"/>
      <c r="I19" s="23"/>
      <c r="J19" s="23"/>
      <c r="K19" s="23"/>
      <c r="L19" s="23"/>
      <c r="M19" s="24"/>
    </row>
    <row r="20" spans="1:19" ht="15.75" thickTop="1" x14ac:dyDescent="0.25">
      <c r="C20" s="7">
        <v>17.696999999999999</v>
      </c>
      <c r="D20" s="7">
        <v>17.896999999999998</v>
      </c>
    </row>
    <row r="21" spans="1:19" ht="15.75" thickBot="1" x14ac:dyDescent="0.3">
      <c r="C21" s="7">
        <v>17.713000000000001</v>
      </c>
      <c r="D21" s="7">
        <v>17.913</v>
      </c>
    </row>
    <row r="22" spans="1:19" ht="15.75" thickTop="1" x14ac:dyDescent="0.25">
      <c r="B22" s="8">
        <v>3</v>
      </c>
      <c r="C22" s="7">
        <v>17.815999999999999</v>
      </c>
      <c r="D22" s="7">
        <v>18.015999999999998</v>
      </c>
      <c r="G22" s="25" t="s">
        <v>22</v>
      </c>
      <c r="H22" s="26"/>
      <c r="I22" s="26"/>
      <c r="J22" s="26"/>
      <c r="K22" s="26"/>
      <c r="L22" s="26"/>
      <c r="M22" s="26"/>
      <c r="N22" s="26"/>
      <c r="O22" s="26"/>
      <c r="P22" s="27"/>
    </row>
    <row r="23" spans="1:19" x14ac:dyDescent="0.25">
      <c r="B23" t="s">
        <v>13</v>
      </c>
      <c r="C23" s="7">
        <v>17.779</v>
      </c>
      <c r="D23" s="7">
        <v>17.978999999999999</v>
      </c>
      <c r="G23" s="28"/>
      <c r="H23" s="15"/>
      <c r="I23" s="15"/>
      <c r="J23" s="15"/>
      <c r="K23" s="15"/>
      <c r="L23" s="15"/>
      <c r="M23" s="15"/>
      <c r="N23" s="15"/>
      <c r="O23" s="15"/>
      <c r="P23" s="29"/>
    </row>
    <row r="24" spans="1:19" x14ac:dyDescent="0.25">
      <c r="A24" t="s">
        <v>14</v>
      </c>
      <c r="B24">
        <f>_xlfn.STDEV.S(C22:C36)</f>
        <v>1.5265273382045077E-2</v>
      </c>
      <c r="C24" s="7">
        <v>17.786000000000001</v>
      </c>
      <c r="D24" s="7">
        <v>17.986000000000001</v>
      </c>
      <c r="G24" s="28" t="s">
        <v>23</v>
      </c>
      <c r="H24" s="15"/>
      <c r="I24" s="15"/>
      <c r="J24" s="15">
        <f>ABS(D37-C37)</f>
        <v>0.20006896551723585</v>
      </c>
      <c r="K24" s="15"/>
      <c r="L24" s="15" t="s">
        <v>25</v>
      </c>
      <c r="M24" s="15"/>
      <c r="N24" s="15"/>
      <c r="O24" s="15"/>
      <c r="P24" s="29"/>
    </row>
    <row r="25" spans="1:19" x14ac:dyDescent="0.25">
      <c r="A25" t="s">
        <v>15</v>
      </c>
      <c r="B25">
        <f>_xlfn.STDEV.S(D22:D36)</f>
        <v>1.547563368961815E-2</v>
      </c>
      <c r="C25" s="7">
        <v>17.811</v>
      </c>
      <c r="D25" s="7">
        <v>18.010999999999999</v>
      </c>
      <c r="G25" s="28"/>
      <c r="H25" s="15"/>
      <c r="I25" s="15"/>
      <c r="J25" s="15"/>
      <c r="K25" s="15"/>
      <c r="L25" s="15"/>
      <c r="M25" s="15"/>
      <c r="N25" s="15"/>
      <c r="O25" s="15"/>
      <c r="P25" s="29"/>
    </row>
    <row r="26" spans="1:19" ht="15.75" thickBot="1" x14ac:dyDescent="0.3">
      <c r="C26" s="7">
        <v>17.791</v>
      </c>
      <c r="D26" s="7">
        <v>17.991</v>
      </c>
      <c r="G26" s="30" t="s">
        <v>24</v>
      </c>
      <c r="H26" s="31"/>
      <c r="I26" s="31"/>
      <c r="J26" s="31">
        <f>3*SQRT(H13^2+H17^2)</f>
        <v>7.4103974511908741E-2</v>
      </c>
      <c r="K26" s="31"/>
      <c r="L26" s="31"/>
      <c r="M26" s="31"/>
      <c r="N26" s="31"/>
      <c r="O26" s="31"/>
      <c r="P26" s="32"/>
    </row>
    <row r="27" spans="1:19" ht="15.75" thickTop="1" x14ac:dyDescent="0.25">
      <c r="C27" s="7">
        <v>17.808</v>
      </c>
      <c r="D27" s="7">
        <v>18.009</v>
      </c>
    </row>
    <row r="28" spans="1:19" ht="15.75" thickBot="1" x14ac:dyDescent="0.3">
      <c r="C28" s="7">
        <v>17.794</v>
      </c>
      <c r="D28" s="7">
        <v>17.994</v>
      </c>
    </row>
    <row r="29" spans="1:19" ht="15.75" thickTop="1" x14ac:dyDescent="0.25">
      <c r="C29" s="7">
        <v>17.823</v>
      </c>
      <c r="D29" s="7">
        <v>18.024000000000001</v>
      </c>
      <c r="G29" s="34" t="s">
        <v>30</v>
      </c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6"/>
    </row>
    <row r="30" spans="1:19" x14ac:dyDescent="0.25">
      <c r="C30" s="7">
        <v>17.806999999999999</v>
      </c>
      <c r="D30" s="7">
        <v>18.007999999999999</v>
      </c>
      <c r="G30" s="37" t="s">
        <v>26</v>
      </c>
      <c r="H30" s="15"/>
      <c r="I30" s="15"/>
      <c r="J30" s="15">
        <f>ABS(H9-G9)</f>
        <v>0.54100000000000037</v>
      </c>
      <c r="K30" s="15"/>
      <c r="L30" s="15" t="s">
        <v>31</v>
      </c>
      <c r="M30" s="15"/>
      <c r="N30" s="15"/>
      <c r="O30" s="15"/>
      <c r="P30" s="15"/>
      <c r="Q30" s="15"/>
      <c r="R30" s="15"/>
      <c r="S30" s="38"/>
    </row>
    <row r="31" spans="1:19" x14ac:dyDescent="0.25">
      <c r="C31" s="7">
        <v>17.824000000000002</v>
      </c>
      <c r="D31" s="7">
        <v>18.024000000000001</v>
      </c>
      <c r="G31" s="37" t="s">
        <v>27</v>
      </c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38"/>
    </row>
    <row r="32" spans="1:19" x14ac:dyDescent="0.25">
      <c r="C32" s="7">
        <v>17.792999999999999</v>
      </c>
      <c r="D32" s="7">
        <v>17.992000000000001</v>
      </c>
      <c r="G32" s="37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38"/>
    </row>
    <row r="33" spans="2:19" x14ac:dyDescent="0.25">
      <c r="C33" s="7">
        <v>17.800999999999998</v>
      </c>
      <c r="D33" s="7">
        <v>18.001000000000001</v>
      </c>
      <c r="G33" s="37" t="s">
        <v>28</v>
      </c>
      <c r="H33" s="15"/>
      <c r="I33" s="15"/>
      <c r="J33" s="15">
        <f>3*SQRT(2)*H13</f>
        <v>7.4971417630577464E-2</v>
      </c>
      <c r="K33" s="15"/>
      <c r="L33" s="15"/>
      <c r="M33" s="15"/>
      <c r="N33" s="15"/>
      <c r="O33" s="15"/>
      <c r="P33" s="15"/>
      <c r="Q33" s="15"/>
      <c r="R33" s="15"/>
      <c r="S33" s="38"/>
    </row>
    <row r="34" spans="2:19" ht="15.75" thickBot="1" x14ac:dyDescent="0.3">
      <c r="C34" s="7">
        <v>17.815000000000001</v>
      </c>
      <c r="D34" s="7">
        <v>18.015000000000001</v>
      </c>
      <c r="G34" s="39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1"/>
    </row>
    <row r="35" spans="2:19" ht="15.75" thickTop="1" x14ac:dyDescent="0.25">
      <c r="C35" s="7">
        <v>17.782</v>
      </c>
      <c r="D35" s="7">
        <v>17.981999999999999</v>
      </c>
    </row>
    <row r="36" spans="2:19" x14ac:dyDescent="0.25">
      <c r="C36" s="7">
        <v>17.782</v>
      </c>
      <c r="D36" s="7">
        <v>17.981999999999999</v>
      </c>
    </row>
    <row r="37" spans="2:19" x14ac:dyDescent="0.25">
      <c r="B37" t="s">
        <v>12</v>
      </c>
      <c r="C37" s="6">
        <f>AVERAGE(C8:C36)</f>
        <v>17.780586206896551</v>
      </c>
      <c r="D37" s="6">
        <f>AVERAGE(D8:D36)</f>
        <v>17.980655172413787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Exercício 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2022-03-16T16:50:07Z</dcterms:modified>
</cp:coreProperties>
</file>